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00K-4000K-6000K Lampen PPF Be" sheetId="1" r:id="rId4"/>
  </sheets>
</workbook>
</file>

<file path=xl/sharedStrings.xml><?xml version="1.0" encoding="utf-8"?>
<sst xmlns="http://schemas.openxmlformats.org/spreadsheetml/2006/main" uniqueCount="14">
  <si>
    <t>Golflengte (in nm)</t>
  </si>
  <si>
    <t>2000K Lamp</t>
  </si>
  <si>
    <t>4000K Lamp</t>
  </si>
  <si>
    <t>6000K Lamp</t>
  </si>
  <si>
    <t>2000K Lamp Watt per Golflengte</t>
  </si>
  <si>
    <t>2000K Lamp PPF per Golflengte</t>
  </si>
  <si>
    <t>4000K Lamp Watt per Golflengte</t>
  </si>
  <si>
    <t>4000K Lamp PPF per Golflengte</t>
  </si>
  <si>
    <t>6000K Lamp Watt per Golflengte</t>
  </si>
  <si>
    <t>6000K Lamp PPF per Golflengte</t>
  </si>
  <si>
    <t>Totaal</t>
  </si>
  <si>
    <t>Let op! Grove schatting van zowel spectrum als PPF uitstoot.</t>
  </si>
  <si>
    <t>Watt Licht Uit Lamp Voor PPF Berekening 2000K/4000K/6000K Lamp</t>
  </si>
  <si>
    <t>Watt Lamp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</si>
</sst>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Helvetica Neue"/>
    </font>
    <font>
      <sz val="12"/>
      <color indexed="8"/>
      <name val="Helvetica Neue"/>
    </font>
    <font>
      <sz val="10"/>
      <color indexed="8"/>
      <name val="Arial"/>
    </font>
    <font>
      <sz val="12"/>
      <color indexed="8"/>
      <name val="Arial"/>
    </font>
    <font>
      <b val="1"/>
      <sz val="10"/>
      <color indexed="8"/>
      <name val="Arial"/>
    </font>
    <font>
      <b val="1"/>
      <sz val="12"/>
      <color indexed="8"/>
      <name val="Arial"/>
    </font>
    <font>
      <sz val="18"/>
      <color indexed="8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>
        <color indexed="8"/>
      </right>
      <top style="thin">
        <color indexed="10"/>
      </top>
      <bottom style="thin">
        <color indexed="11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>
        <color indexed="8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49" fontId="4" fillId="2" borderId="1" applyNumberFormat="1" applyFont="1" applyFill="1" applyBorder="1" applyAlignment="1" applyProtection="0">
      <alignment vertical="center" wrapText="1"/>
    </xf>
    <xf numFmtId="49" fontId="4" fillId="3" borderId="1" applyNumberFormat="1" applyFont="1" applyFill="1" applyBorder="1" applyAlignment="1" applyProtection="0">
      <alignment vertical="center" wrapText="1"/>
    </xf>
    <xf numFmtId="49" fontId="4" fillId="4" borderId="1" applyNumberFormat="1" applyFont="1" applyFill="1" applyBorder="1" applyAlignment="1" applyProtection="0">
      <alignment vertical="center" wrapText="1"/>
    </xf>
    <xf numFmtId="49" fontId="4" fillId="5" borderId="1" applyNumberFormat="1" applyFont="1" applyFill="1" applyBorder="1" applyAlignment="1" applyProtection="0">
      <alignment vertical="center" wrapText="1"/>
    </xf>
    <xf numFmtId="49" fontId="4" fillId="5" borderId="2" applyNumberFormat="1" applyFont="1" applyFill="1" applyBorder="1" applyAlignment="1" applyProtection="0">
      <alignment vertical="center" wrapText="1"/>
    </xf>
    <xf numFmtId="0" fontId="4" fillId="6" borderId="3" applyNumberFormat="0" applyFont="1" applyFill="1" applyBorder="1" applyAlignment="1" applyProtection="0">
      <alignment vertical="center" wrapText="1"/>
    </xf>
    <xf numFmtId="0" fontId="4" fillId="7" borderId="4" applyNumberFormat="1" applyFont="1" applyFill="1" applyBorder="1" applyAlignment="1" applyProtection="0">
      <alignment vertical="center" wrapText="1"/>
    </xf>
    <xf numFmtId="10" fontId="2" borderId="5" applyNumberFormat="1" applyFont="1" applyFill="0" applyBorder="1" applyAlignment="1" applyProtection="0">
      <alignment horizontal="right" vertical="center" wrapText="1" readingOrder="1"/>
    </xf>
    <xf numFmtId="10" fontId="2" borderId="6" applyNumberFormat="1" applyFont="1" applyFill="0" applyBorder="1" applyAlignment="1" applyProtection="0">
      <alignment horizontal="right" vertical="center" wrapText="1" readingOrder="1"/>
    </xf>
    <xf numFmtId="2" fontId="2" borderId="6" applyNumberFormat="1" applyFont="1" applyFill="0" applyBorder="1" applyAlignment="1" applyProtection="0">
      <alignment horizontal="right" vertical="center" wrapText="1" readingOrder="1"/>
    </xf>
    <xf numFmtId="2" fontId="2" borderId="7" applyNumberFormat="1" applyFont="1" applyFill="0" applyBorder="1" applyAlignment="1" applyProtection="0">
      <alignment horizontal="right" vertical="center" wrapText="1" readingOrder="1"/>
    </xf>
    <xf numFmtId="2" fontId="2" borderId="3" applyNumberFormat="1" applyFont="1" applyFill="0" applyBorder="1" applyAlignment="1" applyProtection="0">
      <alignment horizontal="right" vertical="center" wrapText="1" readingOrder="1"/>
    </xf>
    <xf numFmtId="0" fontId="4" fillId="7" borderId="8" applyNumberFormat="1" applyFont="1" applyFill="1" applyBorder="1" applyAlignment="1" applyProtection="0">
      <alignment vertical="center" wrapText="1"/>
    </xf>
    <xf numFmtId="10" fontId="2" borderId="9" applyNumberFormat="1" applyFont="1" applyFill="0" applyBorder="1" applyAlignment="1" applyProtection="0">
      <alignment horizontal="right" vertical="center" wrapText="1" readingOrder="1"/>
    </xf>
    <xf numFmtId="10" fontId="2" borderId="10" applyNumberFormat="1" applyFont="1" applyFill="0" applyBorder="1" applyAlignment="1" applyProtection="0">
      <alignment horizontal="right" vertical="center" wrapText="1" readingOrder="1"/>
    </xf>
    <xf numFmtId="2" fontId="2" borderId="10" applyNumberFormat="1" applyFont="1" applyFill="0" applyBorder="1" applyAlignment="1" applyProtection="0">
      <alignment horizontal="right" vertical="center" wrapText="1" readingOrder="1"/>
    </xf>
    <xf numFmtId="2" fontId="2" borderId="11" applyNumberFormat="1" applyFont="1" applyFill="0" applyBorder="1" applyAlignment="1" applyProtection="0">
      <alignment horizontal="right" vertical="center" wrapText="1" readingOrder="1"/>
    </xf>
    <xf numFmtId="0" fontId="4" fillId="7" borderId="12" applyNumberFormat="1" applyFont="1" applyFill="1" applyBorder="1" applyAlignment="1" applyProtection="0">
      <alignment vertical="center" wrapText="1"/>
    </xf>
    <xf numFmtId="10" fontId="2" borderId="13" applyNumberFormat="1" applyFont="1" applyFill="0" applyBorder="1" applyAlignment="1" applyProtection="0">
      <alignment horizontal="right" vertical="center" wrapText="1" readingOrder="1"/>
    </xf>
    <xf numFmtId="10" fontId="2" borderId="1" applyNumberFormat="1" applyFont="1" applyFill="0" applyBorder="1" applyAlignment="1" applyProtection="0">
      <alignment horizontal="right" vertical="center" wrapText="1" readingOrder="1"/>
    </xf>
    <xf numFmtId="2" fontId="2" borderId="1" applyNumberFormat="1" applyFont="1" applyFill="0" applyBorder="1" applyAlignment="1" applyProtection="0">
      <alignment horizontal="right" vertical="center" wrapText="1" readingOrder="1"/>
    </xf>
    <xf numFmtId="2" fontId="2" borderId="2" applyNumberFormat="1" applyFont="1" applyFill="0" applyBorder="1" applyAlignment="1" applyProtection="0">
      <alignment horizontal="right" vertical="center" wrapText="1" readingOrder="1"/>
    </xf>
    <xf numFmtId="49" fontId="4" fillId="2" borderId="4" applyNumberFormat="1" applyFont="1" applyFill="1" applyBorder="1" applyAlignment="1" applyProtection="0">
      <alignment horizontal="right" vertical="center" wrapText="1"/>
    </xf>
    <xf numFmtId="2" fontId="4" fillId="2" borderId="5" applyNumberFormat="1" applyFont="1" applyFill="1" applyBorder="1" applyAlignment="1" applyProtection="0">
      <alignment horizontal="right" vertical="center" wrapText="1" readingOrder="1"/>
    </xf>
    <xf numFmtId="2" fontId="4" fillId="2" borderId="6" applyNumberFormat="1" applyFont="1" applyFill="1" applyBorder="1" applyAlignment="1" applyProtection="0">
      <alignment horizontal="right" vertical="center" wrapText="1" readingOrder="1"/>
    </xf>
    <xf numFmtId="2" fontId="4" fillId="3" borderId="6" applyNumberFormat="1" applyFont="1" applyFill="1" applyBorder="1" applyAlignment="1" applyProtection="0">
      <alignment horizontal="right" vertical="center" wrapText="1" readingOrder="1"/>
    </xf>
    <xf numFmtId="2" fontId="4" fillId="4" borderId="6" applyNumberFormat="1" applyFont="1" applyFill="1" applyBorder="1" applyAlignment="1" applyProtection="0">
      <alignment horizontal="right" vertical="center" wrapText="1" readingOrder="1"/>
    </xf>
    <xf numFmtId="2" fontId="4" fillId="5" borderId="7" applyNumberFormat="1" applyFont="1" applyFill="1" applyBorder="1" applyAlignment="1" applyProtection="0">
      <alignment horizontal="right" vertical="center" wrapText="1" readingOrder="1"/>
    </xf>
    <xf numFmtId="49" fontId="4" fillId="6" borderId="3" applyNumberFormat="1" applyFont="1" applyFill="1" applyBorder="1" applyAlignment="1" applyProtection="0">
      <alignment horizontal="center" vertical="center" wrapText="1" readingOrder="1"/>
    </xf>
    <xf numFmtId="0" fontId="4" applyNumberFormat="1" applyFont="1" applyFill="0" applyBorder="0" applyAlignment="1" applyProtection="0">
      <alignment vertical="top" wrapText="1"/>
    </xf>
    <xf numFmtId="0" fontId="5" applyNumberFormat="0" applyFont="1" applyFill="0" applyBorder="0" applyAlignment="1" applyProtection="0">
      <alignment horizontal="center" vertical="center"/>
    </xf>
    <xf numFmtId="49" fontId="5" fillId="2" borderId="10" applyNumberFormat="1" applyFont="1" applyFill="1" applyBorder="1" applyAlignment="1" applyProtection="0">
      <alignment vertical="top" wrapText="1"/>
    </xf>
    <xf numFmtId="0" fontId="5" fillId="2" borderId="10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5d5d5"/>
      <rgbColor rgb="ffa5a5a5"/>
      <rgbColor rgb="ff3f3f3f"/>
      <rgbColor rgb="ffff6a00"/>
      <rgbColor rgb="fffff76b"/>
      <rgbColor rgb="ff52d6fc"/>
      <rgbColor rgb="fffefffe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14</xdr:col>
      <xdr:colOff>1108413</xdr:colOff>
      <xdr:row>20</xdr:row>
      <xdr:rowOff>99052</xdr:rowOff>
    </xdr:from>
    <xdr:to>
      <xdr:col>15</xdr:col>
      <xdr:colOff>3513</xdr:colOff>
      <xdr:row>23</xdr:row>
      <xdr:rowOff>48806</xdr:rowOff>
    </xdr:to>
    <xdr:sp>
      <xdr:nvSpPr>
        <xdr:cNvPr id="2" name="Double-tap to edit"/>
        <xdr:cNvSpPr txBox="1"/>
      </xdr:nvSpPr>
      <xdr:spPr>
        <a:xfrm>
          <a:off x="17262813" y="5209532"/>
          <a:ext cx="139701" cy="74795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3556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855" u="none">
              <a:solidFill>
                <a:srgbClr val="000000"/>
              </a:solidFill>
              <a:uFillTx/>
              <a:latin typeface="Times New Roman"/>
              <a:ea typeface="Times New Roman"/>
              <a:cs typeface="Times New Roman"/>
              <a:sym typeface="Times New Roman"/>
            </a:defRPr>
          </a:pPr>
          <a:endParaRPr b="0" baseline="0" cap="none" i="0" spc="0" strike="noStrike" sz="1855" u="none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2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45" customHeight="1" outlineLevelRow="0" outlineLevelCol="0"/>
  <cols>
    <col min="1" max="1" width="16.3516" style="1" customWidth="1"/>
    <col min="2" max="9" width="13.3594" style="1" customWidth="1"/>
    <col min="10" max="10" width="11.9062" style="1" customWidth="1"/>
    <col min="11" max="11" width="28.2422" style="1" customWidth="1"/>
    <col min="12" max="13" width="16.3516" style="31" customWidth="1"/>
    <col min="14" max="16384" width="16.3516" style="31" customWidth="1"/>
  </cols>
  <sheetData>
    <row r="1" ht="41.2" customHeight="1">
      <c r="A1" t="s" s="2">
        <v>0</v>
      </c>
      <c r="B1" t="s" s="3">
        <v>1</v>
      </c>
      <c r="C1" t="s" s="4">
        <v>2</v>
      </c>
      <c r="D1" t="s" s="5">
        <v>3</v>
      </c>
      <c r="E1" t="s" s="3">
        <v>4</v>
      </c>
      <c r="F1" t="s" s="3">
        <v>5</v>
      </c>
      <c r="G1" t="s" s="4">
        <v>6</v>
      </c>
      <c r="H1" t="s" s="4">
        <v>7</v>
      </c>
      <c r="I1" t="s" s="5">
        <v>8</v>
      </c>
      <c r="J1" t="s" s="6">
        <v>9</v>
      </c>
      <c r="K1" s="7"/>
    </row>
    <row r="2" ht="19.2" customHeight="1">
      <c r="A2" s="8">
        <v>350</v>
      </c>
      <c r="B2" s="9">
        <v>0.000527685154305617</v>
      </c>
      <c r="C2" s="10">
        <v>0.186098155473472</v>
      </c>
      <c r="D2" s="10">
        <v>0.75468652542408</v>
      </c>
      <c r="E2" s="11">
        <f>($M$25:M25/B$22)*B2</f>
        <v>0.00151325729572507</v>
      </c>
      <c r="F2" s="11">
        <f>(E2/0.12)*($A2*10^-9)/(10^-6)</f>
        <v>0.00441366711253145</v>
      </c>
      <c r="G2" s="11">
        <f>($M$25:M25/C$22)*C2</f>
        <v>0.20797676811386</v>
      </c>
      <c r="H2" s="11">
        <f>(G2/0.12)*($A2*10^-9)/(10^-6)</f>
        <v>0.606598906998758</v>
      </c>
      <c r="I2" s="11">
        <f>($M$25:M25/D$22)*D2</f>
        <v>0.770467739367401</v>
      </c>
      <c r="J2" s="12">
        <f>(I2/0.12)*($A2*10^-9)/(10^-6)</f>
        <v>2.24719757315492</v>
      </c>
      <c r="K2" s="13"/>
    </row>
    <row r="3" ht="19" customHeight="1">
      <c r="A3" s="14">
        <v>375</v>
      </c>
      <c r="B3" s="15">
        <v>0.00147114972552824</v>
      </c>
      <c r="C3" s="16">
        <v>0.261510853323021</v>
      </c>
      <c r="D3" s="16">
        <v>0.844467440159215</v>
      </c>
      <c r="E3" s="17">
        <f>($M$25:M25/B$22)*B3</f>
        <v>0.00421885671236865</v>
      </c>
      <c r="F3" s="17">
        <f>(E3/0.12)*($A3*10^-9)/(10^-6)</f>
        <v>0.013183927226152</v>
      </c>
      <c r="G3" s="17">
        <f>($M$25:M25/C$22)*C3</f>
        <v>0.292255352893987</v>
      </c>
      <c r="H3" s="17">
        <f>(G3/0.12)*($A3*10^-9)/(10^-6)</f>
        <v>0.913297977793709</v>
      </c>
      <c r="I3" s="17">
        <f>($M$25:M25/D$22)*D3</f>
        <v>0.862126058529051</v>
      </c>
      <c r="J3" s="18">
        <f>(I3/0.12)*($A3*10^-9)/(10^-6)</f>
        <v>2.69414393290328</v>
      </c>
      <c r="K3" s="13"/>
    </row>
    <row r="4" ht="19" customHeight="1">
      <c r="A4" s="14">
        <v>400</v>
      </c>
      <c r="B4" s="15">
        <v>0.00353365472275464</v>
      </c>
      <c r="C4" s="16">
        <v>0.344925958339201</v>
      </c>
      <c r="D4" s="16">
        <v>0.912781412384798</v>
      </c>
      <c r="E4" s="17">
        <f>($M$25:M25/B$22)*B4</f>
        <v>0.0101335592751673</v>
      </c>
      <c r="F4" s="17">
        <f>(E4/0.12)*($A4*10^-9)/(10^-6)</f>
        <v>0.0337785309172243</v>
      </c>
      <c r="G4" s="17">
        <f>($M$25:M25/C$22)*C4</f>
        <v>0.385477147107935</v>
      </c>
      <c r="H4" s="17">
        <f>(G4/0.12)*($A4*10^-9)/(10^-6)</f>
        <v>1.28492382369312</v>
      </c>
      <c r="I4" s="17">
        <f>($M$25:M25/D$22)*D4</f>
        <v>0.931868540970056</v>
      </c>
      <c r="J4" s="18">
        <f>(I4/0.12)*($A4*10^-9)/(10^-6)</f>
        <v>3.10622846990019</v>
      </c>
      <c r="K4" s="13"/>
    </row>
    <row r="5" ht="19" customHeight="1">
      <c r="A5" s="14">
        <v>425</v>
      </c>
      <c r="B5" s="15">
        <v>0.00751675129272043</v>
      </c>
      <c r="C5" s="16">
        <v>0.432358717236721</v>
      </c>
      <c r="D5" s="16">
        <v>0.960132618699558</v>
      </c>
      <c r="E5" s="17">
        <f>($M$25:M25/B$22)*B5</f>
        <v>0.021555995352623</v>
      </c>
      <c r="F5" s="17">
        <f>(E5/0.12)*($A5*10^-9)/(10^-6)</f>
        <v>0.0763441502072065</v>
      </c>
      <c r="G5" s="17">
        <f>($M$25:M25/C$22)*C5</f>
        <v>0.483188930314602</v>
      </c>
      <c r="H5" s="17">
        <f>(G5/0.12)*($A5*10^-9)/(10^-6)</f>
        <v>1.71129412819755</v>
      </c>
      <c r="I5" s="17">
        <f>($M$25:M25/D$22)*D5</f>
        <v>0.980209906101959</v>
      </c>
      <c r="J5" s="18">
        <f>(I5/0.12)*($A5*10^-9)/(10^-6)</f>
        <v>3.47157675077777</v>
      </c>
      <c r="K5" s="13"/>
    </row>
    <row r="6" ht="19" customHeight="1">
      <c r="A6" s="14">
        <v>450</v>
      </c>
      <c r="B6" s="15">
        <v>0.0144648175218136</v>
      </c>
      <c r="C6" s="16">
        <v>0.519974052780186</v>
      </c>
      <c r="D6" s="16">
        <v>0.988361949216755</v>
      </c>
      <c r="E6" s="17">
        <f>($M$25:M25/B$22)*B6</f>
        <v>0.0414811568368263</v>
      </c>
      <c r="F6" s="17">
        <f>(E6/0.12)*($A6*10^-9)/(10^-6)</f>
        <v>0.155554338138099</v>
      </c>
      <c r="G6" s="17">
        <f>($M$25:M25/C$22)*C6</f>
        <v>0.581104754773909</v>
      </c>
      <c r="H6" s="17">
        <f>(G6/0.12)*($A6*10^-9)/(10^-6)</f>
        <v>2.17914283040216</v>
      </c>
      <c r="I6" s="17">
        <f>($M$25:M25/D$22)*D6</f>
        <v>1.00902953880339</v>
      </c>
      <c r="J6" s="18">
        <f>(I6/0.12)*($A6*10^-9)/(10^-6)</f>
        <v>3.78386077051271</v>
      </c>
      <c r="K6" s="13"/>
    </row>
    <row r="7" ht="19" customHeight="1">
      <c r="A7" s="14">
        <v>475</v>
      </c>
      <c r="B7" s="15">
        <v>0.0256046396580304</v>
      </c>
      <c r="C7" s="16">
        <v>0.604447388074222</v>
      </c>
      <c r="D7" s="16">
        <v>1</v>
      </c>
      <c r="E7" s="17">
        <f>($M$25:M25/B$22)*B7</f>
        <v>0.0734271325444287</v>
      </c>
      <c r="F7" s="17">
        <f>(E7/0.12)*($A7*10^-9)/(10^-6)</f>
        <v>0.290649066321697</v>
      </c>
      <c r="G7" s="17">
        <f>($M$25:M25/C$22)*C7</f>
        <v>0.675509190011616</v>
      </c>
      <c r="H7" s="17">
        <f>(G7/0.12)*($A7*10^-9)/(10^-6)</f>
        <v>2.67389054379598</v>
      </c>
      <c r="I7" s="17">
        <f>($M$25:M25/D$22)*D7</f>
        <v>1.02091095231156</v>
      </c>
      <c r="J7" s="18">
        <f>(I7/0.12)*($A7*10^-9)/(10^-6)</f>
        <v>4.04110585289993</v>
      </c>
      <c r="K7" s="13"/>
    </row>
    <row r="8" ht="19" customHeight="1">
      <c r="A8" s="14">
        <v>500</v>
      </c>
      <c r="B8" s="15">
        <v>0.0422480662407941</v>
      </c>
      <c r="C8" s="16">
        <v>0.683147412993753</v>
      </c>
      <c r="D8" s="16">
        <v>0.9978100097281259</v>
      </c>
      <c r="E8" s="17">
        <f>($M$25:M25/B$22)*B8</f>
        <v>0.121155946775282</v>
      </c>
      <c r="F8" s="17">
        <f>(E8/0.12)*($A8*10^-9)/(10^-6)</f>
        <v>0.5048164448970081</v>
      </c>
      <c r="G8" s="17">
        <f>($M$25:M25/C$22)*C8</f>
        <v>0.763461576168272</v>
      </c>
      <c r="H8" s="17">
        <f>(G8/0.12)*($A8*10^-9)/(10^-6)</f>
        <v>3.18108990070113</v>
      </c>
      <c r="I8" s="17">
        <f>($M$25:M25/D$22)*D8</f>
        <v>1.01867516725755</v>
      </c>
      <c r="J8" s="18">
        <f>(I8/0.12)*($A8*10^-9)/(10^-6)</f>
        <v>4.24447986357313</v>
      </c>
      <c r="K8" s="13"/>
    </row>
    <row r="9" ht="19" customHeight="1">
      <c r="A9" s="14">
        <v>525</v>
      </c>
      <c r="B9" s="15">
        <v>0.0656764452371963</v>
      </c>
      <c r="C9" s="16">
        <v>0.7541814812365371</v>
      </c>
      <c r="D9" s="16">
        <v>0.984495574130162</v>
      </c>
      <c r="E9" s="17">
        <f>($M$25:M25/B$22)*B9</f>
        <v>0.1883421564953</v>
      </c>
      <c r="F9" s="17">
        <f>(E9/0.12)*($A9*10^-9)/(10^-6)</f>
        <v>0.823996934666938</v>
      </c>
      <c r="G9" s="17">
        <f>($M$25:M25/C$22)*C9</f>
        <v>0.842846758152086</v>
      </c>
      <c r="H9" s="17">
        <f>(G9/0.12)*($A9*10^-9)/(10^-6)</f>
        <v>3.68745456691538</v>
      </c>
      <c r="I9" s="17">
        <f>($M$25:M25/D$22)*D9</f>
        <v>1.00508231413174</v>
      </c>
      <c r="J9" s="18">
        <f>(I9/0.12)*($A9*10^-9)/(10^-6)</f>
        <v>4.39723512432636</v>
      </c>
      <c r="K9" s="13"/>
    </row>
    <row r="10" ht="19" customHeight="1">
      <c r="A10" s="14">
        <v>550</v>
      </c>
      <c r="B10" s="15">
        <v>0.0970269257134705</v>
      </c>
      <c r="C10" s="16">
        <v>0.816350391038298</v>
      </c>
      <c r="D10" s="16">
        <v>0.962533653785442</v>
      </c>
      <c r="E10" s="17">
        <f>($M$25:M25/B$22)*B10</f>
        <v>0.278246795498526</v>
      </c>
      <c r="F10" s="17">
        <f>(E10/0.12)*($A10*10^-9)/(10^-6)</f>
        <v>1.27529781270158</v>
      </c>
      <c r="G10" s="17">
        <f>($M$25:M25/C$22)*C10</f>
        <v>0.912324550152961</v>
      </c>
      <c r="H10" s="17">
        <f>(G10/0.12)*($A10*10^-9)/(10^-6)</f>
        <v>4.18148752153441</v>
      </c>
      <c r="I10" s="17">
        <f>($M$25:M25/D$22)*D10</f>
        <v>0.982661149118023</v>
      </c>
      <c r="J10" s="18">
        <f>(I10/0.12)*($A10*10^-9)/(10^-6)</f>
        <v>4.50386360012427</v>
      </c>
      <c r="K10" s="13"/>
    </row>
    <row r="11" ht="19" customHeight="1">
      <c r="A11" s="14">
        <v>575</v>
      </c>
      <c r="B11" s="15">
        <v>0.137197016601232</v>
      </c>
      <c r="C11" s="16">
        <v>0.8690529946680911</v>
      </c>
      <c r="D11" s="16">
        <v>0.934094783696349</v>
      </c>
      <c r="E11" s="17">
        <f>($M$25:M25/B$22)*B11</f>
        <v>0.393443674944253</v>
      </c>
      <c r="F11" s="17">
        <f>(E11/0.12)*($A11*10^-9)/(10^-6)</f>
        <v>1.88525094244121</v>
      </c>
      <c r="G11" s="17">
        <f>($M$25:M25/C$22)*C11</f>
        <v>0.971223130561903</v>
      </c>
      <c r="H11" s="17">
        <f>(G11/0.12)*($A11*10^-9)/(10^-6)</f>
        <v>4.65377750060912</v>
      </c>
      <c r="I11" s="17">
        <f>($M$25:M25/D$22)*D11</f>
        <v>0.953627595172702</v>
      </c>
      <c r="J11" s="18">
        <f>(I11/0.12)*($A11*10^-9)/(10^-6)</f>
        <v>4.56946556020253</v>
      </c>
      <c r="K11" s="13"/>
    </row>
    <row r="12" ht="19" customHeight="1">
      <c r="A12" s="14">
        <v>600</v>
      </c>
      <c r="B12" s="15">
        <v>0.18677758511969</v>
      </c>
      <c r="C12" s="16">
        <v>0.912170569430415</v>
      </c>
      <c r="D12" s="16">
        <v>0.901019621442576</v>
      </c>
      <c r="E12" s="17">
        <f>($M$25:M25/B$22)*B12</f>
        <v>0.535627241081305</v>
      </c>
      <c r="F12" s="17">
        <f>(E12/0.12)*($A12*10^-9)/(10^-6)</f>
        <v>2.67813620540653</v>
      </c>
      <c r="G12" s="17">
        <f>($M$25:M25/C$22)*C12</f>
        <v>1.01940981906057</v>
      </c>
      <c r="H12" s="17">
        <f>(G12/0.12)*($A12*10^-9)/(10^-6)</f>
        <v>5.09704909530285</v>
      </c>
      <c r="I12" s="17">
        <f>($M$25:M25/D$22)*D12</f>
        <v>0.919860799778343</v>
      </c>
      <c r="J12" s="18">
        <f>(I12/0.12)*($A12*10^-9)/(10^-6)</f>
        <v>4.59930399889172</v>
      </c>
      <c r="K12" s="13"/>
    </row>
    <row r="13" ht="19" customHeight="1">
      <c r="A13" s="14">
        <v>625</v>
      </c>
      <c r="B13" s="15">
        <v>0.246018020781536</v>
      </c>
      <c r="C13" s="16">
        <v>0.945950554622625</v>
      </c>
      <c r="D13" s="16">
        <v>0.864829146970554</v>
      </c>
      <c r="E13" s="17">
        <f>($M$25:M25/B$22)*B13</f>
        <v>0.705512675105284</v>
      </c>
      <c r="F13" s="17">
        <f>(E13/0.12)*($A13*10^-9)/(10^-6)</f>
        <v>3.67454518284002</v>
      </c>
      <c r="G13" s="17">
        <f>($M$25:M25/C$22)*C13</f>
        <v>1.05716114512468</v>
      </c>
      <c r="H13" s="17">
        <f>(G13/0.12)*($A13*10^-9)/(10^-6)</f>
        <v>5.50604763085771</v>
      </c>
      <c r="I13" s="17">
        <f>($M$25:M25/D$22)*D13</f>
        <v>0.882913548020504</v>
      </c>
      <c r="J13" s="18">
        <f>(I13/0.12)*($A13*10^-9)/(10^-6)</f>
        <v>4.59850806260679</v>
      </c>
      <c r="K13" s="13"/>
    </row>
    <row r="14" ht="19" customHeight="1">
      <c r="A14" s="14">
        <v>650</v>
      </c>
      <c r="B14" s="15">
        <v>0.314822031263914</v>
      </c>
      <c r="C14" s="16">
        <v>0.970900926929532</v>
      </c>
      <c r="D14" s="16">
        <v>0.826752935536326</v>
      </c>
      <c r="E14" s="17">
        <f>($M$25:M25/B$22)*B14</f>
        <v>0.9028238368615999</v>
      </c>
      <c r="F14" s="17">
        <f>(E14/0.12)*($A14*10^-9)/(10^-6)</f>
        <v>4.89029578300033</v>
      </c>
      <c r="G14" s="17">
        <f>($M$25:M25/C$22)*C14</f>
        <v>1.08504480567159</v>
      </c>
      <c r="H14" s="17">
        <f>(G14/0.12)*($A14*10^-9)/(10^-6)</f>
        <v>5.87732603072111</v>
      </c>
      <c r="I14" s="17">
        <f>($M$25:M25/D$22)*D14</f>
        <v>0.8440411267447701</v>
      </c>
      <c r="J14" s="18">
        <f>(I14/0.12)*($A14*10^-9)/(10^-6)</f>
        <v>4.57188943653417</v>
      </c>
      <c r="K14" s="13"/>
    </row>
    <row r="15" ht="19" customHeight="1">
      <c r="A15" s="14">
        <v>675</v>
      </c>
      <c r="B15" s="15">
        <v>0.392769064675557</v>
      </c>
      <c r="C15" s="16">
        <v>0.987700526969471</v>
      </c>
      <c r="D15" s="16">
        <v>0.7877654032957641</v>
      </c>
      <c r="E15" s="17">
        <f>($M$25:M25/B$22)*B15</f>
        <v>1.12635469807279</v>
      </c>
      <c r="F15" s="17">
        <f>(E15/0.12)*($A15*10^-9)/(10^-6)</f>
        <v>6.33574517665944</v>
      </c>
      <c r="G15" s="17">
        <f>($M$25:M25/C$22)*C15</f>
        <v>1.10381944915488</v>
      </c>
      <c r="H15" s="17">
        <f>(G15/0.12)*($A15*10^-9)/(10^-6)</f>
        <v>6.2089844014962</v>
      </c>
      <c r="I15" s="17">
        <f>($M$25:M25/D$22)*D15</f>
        <v>0.80423832807678</v>
      </c>
      <c r="J15" s="18">
        <f>(I15/0.12)*($A15*10^-9)/(10^-6)</f>
        <v>4.52384059543189</v>
      </c>
      <c r="K15" s="13"/>
    </row>
    <row r="16" ht="19" customHeight="1">
      <c r="A16" s="14">
        <v>700</v>
      </c>
      <c r="B16" s="15">
        <v>0.479154644523342</v>
      </c>
      <c r="C16" s="16">
        <v>0.997126781725901</v>
      </c>
      <c r="D16" s="16">
        <v>0.748623848063772</v>
      </c>
      <c r="E16" s="17">
        <f>($M$25:M25/B$22)*B16</f>
        <v>1.37408501203647</v>
      </c>
      <c r="F16" s="17">
        <f>(E16/0.12)*($A16*10^-9)/(10^-6)</f>
        <v>8.01549590354608</v>
      </c>
      <c r="G16" s="17">
        <f>($M$25:M25/C$22)*C16</f>
        <v>1.11435390069027</v>
      </c>
      <c r="H16" s="17">
        <f>(G16/0.12)*($A16*10^-9)/(10^-6)</f>
        <v>6.50039775402658</v>
      </c>
      <c r="I16" s="17">
        <f>($M$25:M25/D$22)*D16</f>
        <v>0.7642782856499311</v>
      </c>
      <c r="J16" s="18">
        <f>(I16/0.12)*($A16*10^-9)/(10^-6)</f>
        <v>4.4582899996246</v>
      </c>
      <c r="K16" s="13"/>
    </row>
    <row r="17" ht="19" customHeight="1">
      <c r="A17" s="14">
        <v>725</v>
      </c>
      <c r="B17" s="15">
        <v>0.573042603427046</v>
      </c>
      <c r="C17" s="16">
        <v>1</v>
      </c>
      <c r="D17" s="16">
        <v>0.709904771474094</v>
      </c>
      <c r="E17" s="17">
        <f>($M$25:M25/B$22)*B17</f>
        <v>1.64333010569222</v>
      </c>
      <c r="F17" s="17">
        <f>(E17/0.12)*($A17*10^-9)/(10^-6)</f>
        <v>9.928452721890499</v>
      </c>
      <c r="G17" s="17">
        <f>($M$25:M25/C$22)*C17</f>
        <v>1.11756490860817</v>
      </c>
      <c r="H17" s="17">
        <f>(G17/0.12)*($A17*10^-9)/(10^-6)</f>
        <v>6.75195465617436</v>
      </c>
      <c r="I17" s="17">
        <f>($M$25:M25/D$22)*D17</f>
        <v>0.724749556296139</v>
      </c>
      <c r="J17" s="18">
        <f>(I17/0.12)*($A17*10^-9)/(10^-6)</f>
        <v>4.37869523595584</v>
      </c>
      <c r="K17" s="13"/>
    </row>
    <row r="18" ht="19" customHeight="1">
      <c r="A18" s="14">
        <v>750</v>
      </c>
      <c r="B18" s="15">
        <v>0.673322847527363</v>
      </c>
      <c r="C18" s="16">
        <v>0.997142264739035</v>
      </c>
      <c r="D18" s="16">
        <v>0.672036697371341</v>
      </c>
      <c r="E18" s="17">
        <f>($M$25:M25/B$22)*B18</f>
        <v>1.93090653221038</v>
      </c>
      <c r="F18" s="17">
        <f>(E18/0.12)*($A18*10^-9)/(10^-6)</f>
        <v>12.0681658263149</v>
      </c>
      <c r="G18" s="17">
        <f>($M$25:M25/C$22)*C18</f>
        <v>1.11437120396242</v>
      </c>
      <c r="H18" s="17">
        <f>(G18/0.12)*($A18*10^-9)/(10^-6)</f>
        <v>6.96482002476513</v>
      </c>
      <c r="I18" s="17">
        <f>($M$25:M25/D$22)*D18</f>
        <v>0.686089624701693</v>
      </c>
      <c r="J18" s="18">
        <f>(I18/0.12)*($A18*10^-9)/(10^-6)</f>
        <v>4.28806015438558</v>
      </c>
      <c r="K18" s="13"/>
    </row>
    <row r="19" ht="19" customHeight="1">
      <c r="A19" s="14">
        <v>775</v>
      </c>
      <c r="B19" s="15">
        <v>0.778769445583438</v>
      </c>
      <c r="C19" s="16">
        <v>0.989348509951488</v>
      </c>
      <c r="D19" s="16">
        <v>0.635328773531788</v>
      </c>
      <c r="E19" s="17">
        <f>($M$25:M25/B$22)*B19</f>
        <v>2.23329865470191</v>
      </c>
      <c r="F19" s="17">
        <f>(E19/0.12)*($A19*10^-9)/(10^-6)</f>
        <v>14.4233871449498</v>
      </c>
      <c r="G19" s="17">
        <f>($M$25:M25/C$22)*C19</f>
        <v>1.10566117710557</v>
      </c>
      <c r="H19" s="17">
        <f>(G19/0.12)*($A19*10^-9)/(10^-6)</f>
        <v>7.14072843547347</v>
      </c>
      <c r="I19" s="17">
        <f>($M$25:M25/D$22)*D19</f>
        <v>0.648614103217274</v>
      </c>
      <c r="J19" s="18">
        <f>(I19/0.12)*($A19*10^-9)/(10^-6)</f>
        <v>4.18896608327823</v>
      </c>
      <c r="K19" s="13"/>
    </row>
    <row r="20" ht="19" customHeight="1">
      <c r="A20" s="14">
        <v>800</v>
      </c>
      <c r="B20" s="15">
        <v>0.888095180386959</v>
      </c>
      <c r="C20" s="16">
        <v>0.977367358977731</v>
      </c>
      <c r="D20" s="16">
        <v>0.5999950744727151</v>
      </c>
      <c r="E20" s="17">
        <f>($M$25:M25/B$22)*B20</f>
        <v>2.54681508481568</v>
      </c>
      <c r="F20" s="17">
        <f>(E20/0.12)*($A20*10^-9)/(10^-6)</f>
        <v>16.9787672321045</v>
      </c>
      <c r="G20" s="17">
        <f>($M$25:M25/C$22)*C20</f>
        <v>1.09227146321256</v>
      </c>
      <c r="H20" s="17">
        <f>(G20/0.12)*($A20*10^-9)/(10^-6)</f>
        <v>7.2818097547504</v>
      </c>
      <c r="I20" s="17">
        <f>($M$25:M25/D$22)*D20</f>
        <v>0.612541542862186</v>
      </c>
      <c r="J20" s="18">
        <f>(I20/0.12)*($A20*10^-9)/(10^-6)</f>
        <v>4.08361028574791</v>
      </c>
      <c r="K20" s="13"/>
    </row>
    <row r="21" ht="19.2" customHeight="1">
      <c r="A21" s="19">
        <v>825</v>
      </c>
      <c r="B21" s="20">
        <v>1</v>
      </c>
      <c r="C21" s="21">
        <v>0.961889516106044</v>
      </c>
      <c r="D21" s="21">
        <v>0.566174867240077</v>
      </c>
      <c r="E21" s="22">
        <f>($M$25:M25/B$22)*B21</f>
        <v>2.86772762769187</v>
      </c>
      <c r="F21" s="22">
        <f>(E21/0.12)*($A21*10^-9)/(10^-6)</f>
        <v>19.7156274403816</v>
      </c>
      <c r="G21" s="22">
        <f>($M$25:M25/C$22)*C21</f>
        <v>1.07497396915821</v>
      </c>
      <c r="H21" s="22">
        <f>(G21/0.12)*($A21*10^-9)/(10^-6)</f>
        <v>7.39044603796269</v>
      </c>
      <c r="I21" s="22">
        <f>($M$25:M25/D$22)*D21</f>
        <v>0.5780141228889391</v>
      </c>
      <c r="J21" s="23">
        <f>(I21/0.12)*($A21*10^-9)/(10^-6)</f>
        <v>3.97384709486146</v>
      </c>
      <c r="K21" s="13"/>
    </row>
    <row r="22" ht="24.2" customHeight="1">
      <c r="A22" t="s" s="24">
        <v>10</v>
      </c>
      <c r="B22" s="25">
        <f>SUM(B2:B21)</f>
        <v>5.92803857515669</v>
      </c>
      <c r="C22" s="26">
        <f>SUM(C2:C21)</f>
        <v>15.2116444146157</v>
      </c>
      <c r="D22" s="26">
        <f>SUM(D2:D21)</f>
        <v>16.6517951066235</v>
      </c>
      <c r="E22" s="26">
        <f>SUM(E2:E21)</f>
        <v>17</v>
      </c>
      <c r="F22" s="27">
        <f>SUM(F2:F21)</f>
        <v>103.771904431723</v>
      </c>
      <c r="G22" s="26">
        <f>SUM(G2:G21)</f>
        <v>17.0000000000001</v>
      </c>
      <c r="H22" s="28">
        <f>SUM(H2:H21)</f>
        <v>89.7925215221718</v>
      </c>
      <c r="I22" s="26">
        <f>SUM(I2:I21)</f>
        <v>17</v>
      </c>
      <c r="J22" s="29">
        <f>SUM(J2:J21)</f>
        <v>80.72416844569329</v>
      </c>
      <c r="K22" t="s" s="30">
        <v>11</v>
      </c>
    </row>
    <row r="24" ht="48.6" customHeight="1">
      <c r="L24" t="s" s="32">
        <v>12</v>
      </c>
      <c r="M24" s="32"/>
    </row>
    <row r="25" ht="21.95" customHeight="1">
      <c r="L25" t="s" s="33">
        <v>13</v>
      </c>
      <c r="M25" s="34">
        <v>17</v>
      </c>
    </row>
  </sheetData>
  <mergeCells count="1">
    <mergeCell ref="L24:M24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